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vidend Calculator" sheetId="1" state="visible" r:id="rId3"/>
    <sheet name="Portfolio Tracker" sheetId="2" state="visible" r:id="rId4"/>
    <sheet name="Instruction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<sst xmlns="http://schemas.openxmlformats.org/spreadsheetml/2006/main" count="86" uniqueCount="81">
  <si>
    <t xml:space="preserve">DIVIDEND INCOME CALCULATOR</t>
  </si>
  <si>
    <t xml:space="preserve">Calculate your expected dividend income from investments</t>
  </si>
  <si>
    <t xml:space="preserve">YOUR INPUTS</t>
  </si>
  <si>
    <t xml:space="preserve">GROWTH PROJECTIONS</t>
  </si>
  <si>
    <t xml:space="preserve">Total Investment Amount ($)</t>
  </si>
  <si>
    <t xml:space="preserve">Monthly Contribution ($)</t>
  </si>
  <si>
    <t xml:space="preserve">Dividend Yield (%)</t>
  </si>
  <si>
    <t xml:space="preserve">Expected Yield Growth (%/year)</t>
  </si>
  <si>
    <t xml:space="preserve">Number of Holdings</t>
  </si>
  <si>
    <t xml:space="preserve">PROJECTED ANNUAL INCOME</t>
  </si>
  <si>
    <t xml:space="preserve">YOUR RESULTS</t>
  </si>
  <si>
    <t xml:space="preserve">Year 1</t>
  </si>
  <si>
    <t xml:space="preserve">Annual Dividend Income</t>
  </si>
  <si>
    <t xml:space="preserve">Year 3</t>
  </si>
  <si>
    <t xml:space="preserve">Quarterly Dividend Income</t>
  </si>
  <si>
    <t xml:space="preserve">Year 5</t>
  </si>
  <si>
    <t xml:space="preserve">Monthly Dividend Income</t>
  </si>
  <si>
    <t xml:space="preserve">Year 10</t>
  </si>
  <si>
    <t xml:space="preserve">Daily Dividend Income (avg)</t>
  </si>
  <si>
    <t xml:space="preserve">COLOR LEGEND:</t>
  </si>
  <si>
    <t xml:space="preserve">Yellow cells = Your inputs (edit these)</t>
  </si>
  <si>
    <t xml:space="preserve">Green cells = Auto-calculated results</t>
  </si>
  <si>
    <t xml:space="preserve">DIVIDEND PORTFOLIO TRACKER</t>
  </si>
  <si>
    <t xml:space="preserve">Track multiple dividend investments in one place</t>
  </si>
  <si>
    <t xml:space="preserve">Stock/Fund Name</t>
  </si>
  <si>
    <t xml:space="preserve">Ticker Symbol</t>
  </si>
  <si>
    <t xml:space="preserve">Shares Owned</t>
  </si>
  <si>
    <t xml:space="preserve">Share Price ($)</t>
  </si>
  <si>
    <t xml:space="preserve">Total Value ($)</t>
  </si>
  <si>
    <t xml:space="preserve">Annual Dividend ($)</t>
  </si>
  <si>
    <t xml:space="preserve">Vanguard Dividend ETF</t>
  </si>
  <si>
    <t xml:space="preserve">VYM</t>
  </si>
  <si>
    <t xml:space="preserve">Coca-Cola Company</t>
  </si>
  <si>
    <t xml:space="preserve">KO</t>
  </si>
  <si>
    <t xml:space="preserve">Johnson &amp; Johnson</t>
  </si>
  <si>
    <t xml:space="preserve">JNJ</t>
  </si>
  <si>
    <t xml:space="preserve">PORTFOLIO TOTALS</t>
  </si>
  <si>
    <t xml:space="preserve">PORTFOLIO SUMMARY</t>
  </si>
  <si>
    <t xml:space="preserve">Total Portfolio Value</t>
  </si>
  <si>
    <t xml:space="preserve">Total Annual Dividends</t>
  </si>
  <si>
    <t xml:space="preserve">Portfolio Yield</t>
  </si>
  <si>
    <t xml:space="preserve">HOW TO USE THIS DIVIDEND INCOME CALCULATOR</t>
  </si>
  <si>
    <t xml:space="preserve">SHEET 1: DIVIDEND CALCULATOR</t>
  </si>
  <si>
    <t xml:space="preserve">─────────────────────────────────────────</t>
  </si>
  <si>
    <t xml:space="preserve">This sheet gives you a quick estimate of your dividend income.</t>
  </si>
  <si>
    <t xml:space="preserve">INPUT CELLS (Yellow):</t>
  </si>
  <si>
    <t xml:space="preserve">• Total Investment Amount: Enter the total dollar amount you have invested in dividend stocks or funds.</t>
  </si>
  <si>
    <t xml:space="preserve">• Dividend Yield: Enter the average yield as a percentage (for example, enter 3.5 for 3.5%).</t>
  </si>
  <si>
    <t xml:space="preserve">• Number of Holdings: Enter how many different stocks or funds you own.</t>
  </si>
  <si>
    <t xml:space="preserve">RESULT CELLS (Green):</t>
  </si>
  <si>
    <t xml:space="preserve">• These calculate automatically when you change the yellow input cells.</t>
  </si>
  <si>
    <t xml:space="preserve">• Annual Dividend Income: Your total expected dividends per year.</t>
  </si>
  <si>
    <t xml:space="preserve">• Quarterly/Monthly/Daily: The same income broken down by time period.</t>
  </si>
  <si>
    <t xml:space="preserve">GROWTH PROJECTIONS:</t>
  </si>
  <si>
    <t xml:space="preserve">• Monthly Contribution: How much you plan to add each month.</t>
  </si>
  <si>
    <t xml:space="preserve">• Expected Yield Growth: How much you expect dividends to increase yearly (5% is typical).</t>
  </si>
  <si>
    <t xml:space="preserve">• The projections show your estimated income in future years.</t>
  </si>
  <si>
    <t xml:space="preserve">SHEET 2: PORTFOLIO TRACKER</t>
  </si>
  <si>
    <t xml:space="preserve">This sheet lets you track each individual investment.</t>
  </si>
  <si>
    <t xml:space="preserve">INPUT COLUMNS (Yellow):</t>
  </si>
  <si>
    <t xml:space="preserve">• Stock/Fund Name: The name of the company or fund.</t>
  </si>
  <si>
    <t xml:space="preserve">• Ticker Symbol: The stock ticker (like AAPL or VYM).</t>
  </si>
  <si>
    <t xml:space="preserve">• Shares Owned: How many shares you own.</t>
  </si>
  <si>
    <t xml:space="preserve">• Share Price: Current price per share in dollars.</t>
  </si>
  <si>
    <t xml:space="preserve">• Dividend Yield: The yield shown on your brokerage account.</t>
  </si>
  <si>
    <t xml:space="preserve">RESULT COLUMNS (Green):</t>
  </si>
  <si>
    <t xml:space="preserve">• Total Value: Automatically calculated (Shares x Price).</t>
  </si>
  <si>
    <t xml:space="preserve">• Annual Dividend: Automatically calculated (Value x Yield).</t>
  </si>
  <si>
    <t xml:space="preserve">TIPS:</t>
  </si>
  <si>
    <t xml:space="preserve">• Add up to 10 holdings in this tracker.</t>
  </si>
  <si>
    <t xml:space="preserve">• Update share prices monthly for accurate results.</t>
  </si>
  <si>
    <t xml:space="preserve">• The Portfolio Summary at the bottom shows your totals.</t>
  </si>
  <si>
    <t xml:space="preserve">QUICK FORMULAS EXPLAINED</t>
  </si>
  <si>
    <t xml:space="preserve">• Annual Dividend = Investment Amount multiplied by (Yield divided by 100)</t>
  </si>
  <si>
    <t xml:space="preserve">• Quarterly Income = Annual Dividend divided by 4</t>
  </si>
  <si>
    <t xml:space="preserve">• Monthly Income = Annual Dividend divided by 12</t>
  </si>
  <si>
    <t xml:space="preserve">• Portfolio Yield = Total Dividends divided by Total Value, times 100</t>
  </si>
  <si>
    <t xml:space="preserve">DISCLAIMER</t>
  </si>
  <si>
    <t xml:space="preserve">This calculator provides estimates only. Actual dividend payments may vary.</t>
  </si>
  <si>
    <t xml:space="preserve">Companies can increase, decrease, or eliminate dividends at any time.</t>
  </si>
  <si>
    <t xml:space="preserve">This is not financial advice. Consult a professional before investing.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</si>
</sst>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"/>
    <numFmt numFmtId="166" formatCode="0.00\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4E79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1"/>
      <color rgb="FF1F4E79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sz val="9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sz val="10"/>
      <name val="Arial"/>
      <family val="0"/>
      <charset val="1"/>
    </font>
    <font>
      <b val="true"/>
      <sz val="12"/>
      <color rgb="FF1F4E79"/>
      <name val="Arial"/>
      <family val="0"/>
      <charset val="1"/>
    </font>
    <font>
      <sz val="10"/>
      <color rgb="FFCCCCC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E3F2FD"/>
        <bgColor rgb="FFE8F5E9"/>
      </patternFill>
    </fill>
    <fill>
      <patternFill patternType="solid">
        <fgColor rgb="FFFFFDE7"/>
        <bgColor rgb="FFFFFFFF"/>
      </patternFill>
    </fill>
    <fill>
      <patternFill patternType="solid">
        <fgColor rgb="FFE8F5E9"/>
        <bgColor rgb="FFE3F2FD"/>
      </patternFill>
    </fill>
    <fill>
      <patternFill patternType="solid">
        <fgColor rgb="FF1F4E79"/>
        <bgColor rgb="FF0033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DE7"/>
      <rgbColor rgb="FFE3F2F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5"/>
    <col collapsed="false" customWidth="true" hidden="false" outlineLevel="0" max="3" min="3" style="0" width="25"/>
    <col collapsed="false" customWidth="true" hidden="false" outlineLevel="0" max="4" min="4" style="0" width="5"/>
    <col collapsed="false" customWidth="true" hidden="false" outlineLevel="0" max="5" min="5" style="0" width="35"/>
    <col collapsed="false" customWidth="true" hidden="false" outlineLevel="0" max="6" min="6" style="0" width="25"/>
  </cols>
  <sheetData>
    <row r="2" customFormat="false" ht="19.7" hidden="false" customHeight="false" outlineLevel="0" collapsed="false">
      <c r="B2" s="1" t="s">
        <v>0</v>
      </c>
      <c r="C2" s="1"/>
      <c r="D2" s="1"/>
      <c r="E2" s="1"/>
      <c r="F2" s="1"/>
    </row>
    <row r="3" customFormat="false" ht="15" hidden="false" customHeight="false" outlineLevel="0" collapsed="false">
      <c r="B3" s="2" t="s">
        <v>1</v>
      </c>
      <c r="C3" s="2"/>
      <c r="D3" s="2"/>
      <c r="E3" s="2"/>
      <c r="F3" s="2"/>
    </row>
    <row r="5" customFormat="false" ht="15" hidden="false" customHeight="false" outlineLevel="0" collapsed="false">
      <c r="B5" s="3" t="s">
        <v>2</v>
      </c>
      <c r="C5" s="3"/>
      <c r="E5" s="3" t="s">
        <v>3</v>
      </c>
      <c r="F5" s="3"/>
    </row>
    <row r="7" customFormat="false" ht="15" hidden="false" customHeight="false" outlineLevel="0" collapsed="false">
      <c r="B7" s="4" t="s">
        <v>4</v>
      </c>
      <c r="C7" s="5" t="n">
        <v>25000</v>
      </c>
      <c r="E7" s="6" t="s">
        <v>5</v>
      </c>
      <c r="F7" s="5" t="n">
        <v>500</v>
      </c>
    </row>
    <row r="8" customFormat="false" ht="15" hidden="false" customHeight="false" outlineLevel="0" collapsed="false">
      <c r="B8" s="4" t="s">
        <v>6</v>
      </c>
      <c r="C8" s="5" t="n">
        <v>3.5</v>
      </c>
      <c r="E8" s="6" t="s">
        <v>7</v>
      </c>
      <c r="F8" s="5" t="n">
        <v>5</v>
      </c>
    </row>
    <row r="9" customFormat="false" ht="15" hidden="false" customHeight="false" outlineLevel="0" collapsed="false">
      <c r="B9" s="4" t="s">
        <v>8</v>
      </c>
      <c r="C9" s="5" t="n">
        <v>1</v>
      </c>
    </row>
    <row r="10" customFormat="false" ht="15" hidden="false" customHeight="false" outlineLevel="0" collapsed="false">
      <c r="E10" s="3" t="s">
        <v>9</v>
      </c>
      <c r="F10" s="3"/>
    </row>
    <row r="11" customFormat="false" ht="15" hidden="false" customHeight="false" outlineLevel="0" collapsed="false">
      <c r="B11" s="3" t="s">
        <v>10</v>
      </c>
      <c r="C11" s="3"/>
    </row>
    <row r="12" customFormat="false" ht="15" hidden="false" customHeight="false" outlineLevel="0" collapsed="false">
      <c r="E12" s="4" t="s">
        <v>11</v>
      </c>
      <c r="F12" s="7" t="n">
        <f aca="false">C13</f>
        <v>875</v>
      </c>
    </row>
    <row r="13" customFormat="false" ht="15" hidden="false" customHeight="false" outlineLevel="0" collapsed="false">
      <c r="B13" s="4" t="s">
        <v>12</v>
      </c>
      <c r="C13" s="7" t="n">
        <f aca="false">C7*(C8/100)</f>
        <v>875</v>
      </c>
      <c r="E13" s="4" t="s">
        <v>13</v>
      </c>
      <c r="F13" s="7" t="n">
        <f aca="false">(C7+(F7*12*3))*((C8/100)*(1+F8/100)^2)</f>
        <v>1659.2625</v>
      </c>
    </row>
    <row r="14" customFormat="false" ht="15" hidden="false" customHeight="false" outlineLevel="0" collapsed="false">
      <c r="B14" s="4" t="s">
        <v>14</v>
      </c>
      <c r="C14" s="7" t="n">
        <f aca="false">C13/4</f>
        <v>218.75</v>
      </c>
      <c r="E14" s="4" t="s">
        <v>15</v>
      </c>
      <c r="F14" s="7" t="n">
        <f aca="false">(C7+(F7*12*5))*((C8/100)*(1+F8/100)^4)</f>
        <v>2339.84953125</v>
      </c>
    </row>
    <row r="15" customFormat="false" ht="15" hidden="false" customHeight="false" outlineLevel="0" collapsed="false">
      <c r="B15" s="4" t="s">
        <v>16</v>
      </c>
      <c r="C15" s="7" t="n">
        <f aca="false">C13/12</f>
        <v>72.9166666666667</v>
      </c>
      <c r="E15" s="4" t="s">
        <v>17</v>
      </c>
      <c r="F15" s="7" t="n">
        <f aca="false">(C7+(F7*12*10))*((C8/100)*(1+F8/100)^9)</f>
        <v>4615.20144253609</v>
      </c>
    </row>
    <row r="16" customFormat="false" ht="15" hidden="false" customHeight="false" outlineLevel="0" collapsed="false">
      <c r="B16" s="4" t="s">
        <v>18</v>
      </c>
      <c r="C16" s="7" t="n">
        <f aca="false">C13/365</f>
        <v>2.3972602739726</v>
      </c>
    </row>
    <row r="18" customFormat="false" ht="15" hidden="false" customHeight="false" outlineLevel="0" collapsed="false">
      <c r="B18" s="8" t="s">
        <v>19</v>
      </c>
    </row>
    <row r="19" customFormat="false" ht="15" hidden="false" customHeight="false" outlineLevel="0" collapsed="false">
      <c r="B19" s="9" t="s">
        <v>20</v>
      </c>
      <c r="C19" s="10"/>
    </row>
    <row r="20" customFormat="false" ht="15" hidden="false" customHeight="false" outlineLevel="0" collapsed="false">
      <c r="B20" s="9" t="s">
        <v>21</v>
      </c>
      <c r="C20" s="11"/>
    </row>
  </sheetData>
  <mergeCells count="6">
    <mergeCell ref="B2:F2"/>
    <mergeCell ref="B3:F3"/>
    <mergeCell ref="B5:C5"/>
    <mergeCell ref="E5:F5"/>
    <mergeCell ref="E10:F10"/>
    <mergeCell ref="B11:C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5"/>
    <col collapsed="false" customWidth="true" hidden="false" outlineLevel="0" max="3" min="3" style="0" width="18"/>
    <col collapsed="false" customWidth="true" hidden="false" outlineLevel="0" max="4" min="4" style="0" width="15"/>
    <col collapsed="false" customWidth="true" hidden="false" outlineLevel="0" max="6" min="5" style="0" width="18"/>
    <col collapsed="false" customWidth="true" hidden="false" outlineLevel="0" max="7" min="7" style="0" width="15"/>
    <col collapsed="false" customWidth="true" hidden="false" outlineLevel="0" max="8" min="8" style="0" width="18"/>
  </cols>
  <sheetData>
    <row r="2" customFormat="false" ht="19.7" hidden="false" customHeight="false" outlineLevel="0" collapsed="false">
      <c r="B2" s="1" t="s">
        <v>22</v>
      </c>
      <c r="C2" s="1"/>
      <c r="D2" s="1"/>
      <c r="E2" s="1"/>
      <c r="F2" s="1"/>
      <c r="G2" s="1"/>
      <c r="H2" s="1"/>
    </row>
    <row r="3" customFormat="false" ht="15" hidden="false" customHeight="false" outlineLevel="0" collapsed="false">
      <c r="B3" s="2" t="s">
        <v>23</v>
      </c>
      <c r="C3" s="2"/>
      <c r="D3" s="2"/>
      <c r="E3" s="2"/>
      <c r="F3" s="2"/>
      <c r="G3" s="2"/>
      <c r="H3" s="2"/>
    </row>
    <row r="5" customFormat="false" ht="15" hidden="false" customHeight="false" outlineLevel="0" collapsed="false">
      <c r="B5" s="12" t="s">
        <v>24</v>
      </c>
      <c r="C5" s="12" t="s">
        <v>25</v>
      </c>
      <c r="D5" s="12" t="s">
        <v>26</v>
      </c>
      <c r="E5" s="12" t="s">
        <v>27</v>
      </c>
      <c r="F5" s="12" t="s">
        <v>28</v>
      </c>
      <c r="G5" s="12" t="s">
        <v>6</v>
      </c>
      <c r="H5" s="12" t="s">
        <v>29</v>
      </c>
    </row>
    <row r="6" customFormat="false" ht="15" hidden="false" customHeight="false" outlineLevel="0" collapsed="false">
      <c r="B6" s="5" t="s">
        <v>30</v>
      </c>
      <c r="C6" s="5" t="s">
        <v>31</v>
      </c>
      <c r="D6" s="5" t="n">
        <v>50</v>
      </c>
      <c r="E6" s="5" t="n">
        <v>120.5</v>
      </c>
      <c r="F6" s="7" t="n">
        <f aca="false">IF(D6="","",D6*E6)</f>
        <v>6025</v>
      </c>
      <c r="G6" s="5" t="n">
        <v>3.2</v>
      </c>
      <c r="H6" s="7" t="n">
        <f aca="false">IF(F6="","",F6*(G6/100))</f>
        <v>192.8</v>
      </c>
    </row>
    <row r="7" customFormat="false" ht="15" hidden="false" customHeight="false" outlineLevel="0" collapsed="false">
      <c r="B7" s="5" t="s">
        <v>32</v>
      </c>
      <c r="C7" s="5" t="s">
        <v>33</v>
      </c>
      <c r="D7" s="5" t="n">
        <v>25</v>
      </c>
      <c r="E7" s="5" t="n">
        <v>62.3</v>
      </c>
      <c r="F7" s="7" t="n">
        <f aca="false">IF(D7="","",D7*E7)</f>
        <v>1557.5</v>
      </c>
      <c r="G7" s="5" t="n">
        <v>2.9</v>
      </c>
      <c r="H7" s="7" t="n">
        <f aca="false">IF(F7="","",F7*(G7/100))</f>
        <v>45.1675</v>
      </c>
    </row>
    <row r="8" customFormat="false" ht="15" hidden="false" customHeight="false" outlineLevel="0" collapsed="false">
      <c r="B8" s="5" t="s">
        <v>34</v>
      </c>
      <c r="C8" s="5" t="s">
        <v>35</v>
      </c>
      <c r="D8" s="5" t="n">
        <v>15</v>
      </c>
      <c r="E8" s="5" t="n">
        <v>158.75</v>
      </c>
      <c r="F8" s="7" t="n">
        <f aca="false">IF(D8="","",D8*E8)</f>
        <v>2381.25</v>
      </c>
      <c r="G8" s="5" t="n">
        <v>2.6</v>
      </c>
      <c r="H8" s="7" t="n">
        <f aca="false">IF(F8="","",F8*(G8/100))</f>
        <v>61.9125</v>
      </c>
    </row>
    <row r="9" customFormat="false" ht="15" hidden="false" customHeight="false" outlineLevel="0" collapsed="false">
      <c r="B9" s="5"/>
      <c r="C9" s="5"/>
      <c r="D9" s="5"/>
      <c r="E9" s="5"/>
      <c r="F9" s="7" t="str">
        <f aca="false">IF(D9="","",D9*E9)</f>
        <v/>
      </c>
      <c r="G9" s="5"/>
      <c r="H9" s="7" t="str">
        <f aca="false">IF(F9="","",F9*(G9/100))</f>
        <v/>
      </c>
    </row>
    <row r="10" customFormat="false" ht="15" hidden="false" customHeight="false" outlineLevel="0" collapsed="false">
      <c r="B10" s="5"/>
      <c r="C10" s="5"/>
      <c r="D10" s="5"/>
      <c r="E10" s="5"/>
      <c r="F10" s="7" t="str">
        <f aca="false">IF(D10="","",D10*E10)</f>
        <v/>
      </c>
      <c r="G10" s="5"/>
      <c r="H10" s="7" t="str">
        <f aca="false">IF(F10="","",F10*(G10/100))</f>
        <v/>
      </c>
    </row>
    <row r="11" customFormat="false" ht="15" hidden="false" customHeight="false" outlineLevel="0" collapsed="false">
      <c r="B11" s="5"/>
      <c r="C11" s="5"/>
      <c r="D11" s="5"/>
      <c r="E11" s="5"/>
      <c r="F11" s="7" t="str">
        <f aca="false">IF(D11="","",D11*E11)</f>
        <v/>
      </c>
      <c r="G11" s="5"/>
      <c r="H11" s="7" t="str">
        <f aca="false">IF(F11="","",F11*(G11/100))</f>
        <v/>
      </c>
    </row>
    <row r="12" customFormat="false" ht="15" hidden="false" customHeight="false" outlineLevel="0" collapsed="false">
      <c r="B12" s="5"/>
      <c r="C12" s="5"/>
      <c r="D12" s="5"/>
      <c r="E12" s="5"/>
      <c r="F12" s="7" t="str">
        <f aca="false">IF(D12="","",D12*E12)</f>
        <v/>
      </c>
      <c r="G12" s="5"/>
      <c r="H12" s="7" t="str">
        <f aca="false">IF(F12="","",F12*(G12/100))</f>
        <v/>
      </c>
    </row>
    <row r="13" customFormat="false" ht="15" hidden="false" customHeight="false" outlineLevel="0" collapsed="false">
      <c r="B13" s="5"/>
      <c r="C13" s="5"/>
      <c r="D13" s="5"/>
      <c r="E13" s="5"/>
      <c r="F13" s="7" t="str">
        <f aca="false">IF(D13="","",D13*E13)</f>
        <v/>
      </c>
      <c r="G13" s="5"/>
      <c r="H13" s="7" t="str">
        <f aca="false">IF(F13="","",F13*(G13/100))</f>
        <v/>
      </c>
    </row>
    <row r="14" customFormat="false" ht="15" hidden="false" customHeight="false" outlineLevel="0" collapsed="false">
      <c r="B14" s="5"/>
      <c r="C14" s="5"/>
      <c r="D14" s="5"/>
      <c r="E14" s="5"/>
      <c r="F14" s="7" t="str">
        <f aca="false">IF(D14="","",D14*E14)</f>
        <v/>
      </c>
      <c r="G14" s="5"/>
      <c r="H14" s="7" t="str">
        <f aca="false">IF(F14="","",F14*(G14/100))</f>
        <v/>
      </c>
    </row>
    <row r="15" customFormat="false" ht="15" hidden="false" customHeight="false" outlineLevel="0" collapsed="false">
      <c r="B15" s="5"/>
      <c r="C15" s="5"/>
      <c r="D15" s="5"/>
      <c r="E15" s="5"/>
      <c r="F15" s="7" t="str">
        <f aca="false">IF(D15="","",D15*E15)</f>
        <v/>
      </c>
      <c r="G15" s="5"/>
      <c r="H15" s="7" t="str">
        <f aca="false">IF(F15="","",F15*(G15/100))</f>
        <v/>
      </c>
    </row>
    <row r="17" customFormat="false" ht="15" hidden="false" customHeight="false" outlineLevel="0" collapsed="false">
      <c r="B17" s="13" t="s">
        <v>36</v>
      </c>
      <c r="C17" s="13"/>
      <c r="D17" s="13"/>
      <c r="E17" s="13"/>
      <c r="F17" s="14" t="n">
        <f aca="false">SUM(F6:F15)</f>
        <v>9963.75</v>
      </c>
      <c r="H17" s="14" t="n">
        <f aca="false">SUM(H6:H15)</f>
        <v>299.88</v>
      </c>
    </row>
    <row r="19" customFormat="false" ht="15" hidden="false" customHeight="false" outlineLevel="0" collapsed="false">
      <c r="B19" s="3" t="s">
        <v>37</v>
      </c>
      <c r="C19" s="3"/>
      <c r="D19" s="3"/>
    </row>
    <row r="21" customFormat="false" ht="15" hidden="false" customHeight="false" outlineLevel="0" collapsed="false">
      <c r="B21" s="6" t="s">
        <v>38</v>
      </c>
      <c r="C21" s="14" t="n">
        <f aca="false">F17</f>
        <v>9963.75</v>
      </c>
    </row>
    <row r="22" customFormat="false" ht="15" hidden="false" customHeight="false" outlineLevel="0" collapsed="false">
      <c r="B22" s="6" t="s">
        <v>39</v>
      </c>
      <c r="C22" s="14" t="n">
        <f aca="false">H17</f>
        <v>299.88</v>
      </c>
    </row>
    <row r="23" customFormat="false" ht="15" hidden="false" customHeight="false" outlineLevel="0" collapsed="false">
      <c r="B23" s="6" t="s">
        <v>40</v>
      </c>
      <c r="C23" s="15" t="n">
        <f aca="false">IF(F17=0,0,H17/F17*100)</f>
        <v>3.00971019947309</v>
      </c>
    </row>
    <row r="24" customFormat="false" ht="15" hidden="false" customHeight="false" outlineLevel="0" collapsed="false">
      <c r="B24" s="6" t="s">
        <v>16</v>
      </c>
      <c r="C24" s="14" t="n">
        <f aca="false">H17/12</f>
        <v>24.99</v>
      </c>
    </row>
  </sheetData>
  <mergeCells count="4">
    <mergeCell ref="B2:H2"/>
    <mergeCell ref="B3:H3"/>
    <mergeCell ref="B17:E17"/>
    <mergeCell ref="B19:D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0"/>
  </cols>
  <sheetData>
    <row r="2" customFormat="false" ht="19.7" hidden="false" customHeight="false" outlineLevel="0" collapsed="false">
      <c r="B2" s="16" t="s">
        <v>41</v>
      </c>
    </row>
    <row r="4" customFormat="false" ht="15" hidden="false" customHeight="false" outlineLevel="0" collapsed="false">
      <c r="B4" s="17"/>
    </row>
    <row r="5" customFormat="false" ht="15" hidden="false" customHeight="false" outlineLevel="0" collapsed="false">
      <c r="B5" s="18" t="s">
        <v>42</v>
      </c>
    </row>
    <row r="6" customFormat="false" ht="15" hidden="false" customHeight="false" outlineLevel="0" collapsed="false">
      <c r="B6" s="19" t="s">
        <v>43</v>
      </c>
    </row>
    <row r="7" customFormat="false" ht="15" hidden="false" customHeight="false" outlineLevel="0" collapsed="false">
      <c r="B7" s="17" t="s">
        <v>44</v>
      </c>
    </row>
    <row r="8" customFormat="false" ht="15" hidden="false" customHeight="false" outlineLevel="0" collapsed="false">
      <c r="B8" s="17"/>
    </row>
    <row r="9" customFormat="false" ht="15" hidden="false" customHeight="false" outlineLevel="0" collapsed="false">
      <c r="B9" s="17" t="s">
        <v>45</v>
      </c>
    </row>
    <row r="10" customFormat="false" ht="15" hidden="false" customHeight="false" outlineLevel="0" collapsed="false">
      <c r="B10" s="17" t="s">
        <v>46</v>
      </c>
    </row>
    <row r="11" customFormat="false" ht="15" hidden="false" customHeight="false" outlineLevel="0" collapsed="false">
      <c r="B11" s="17" t="s">
        <v>47</v>
      </c>
    </row>
    <row r="12" customFormat="false" ht="15" hidden="false" customHeight="false" outlineLevel="0" collapsed="false">
      <c r="B12" s="17" t="s">
        <v>48</v>
      </c>
    </row>
    <row r="13" customFormat="false" ht="15" hidden="false" customHeight="false" outlineLevel="0" collapsed="false">
      <c r="B13" s="17"/>
    </row>
    <row r="14" customFormat="false" ht="15" hidden="false" customHeight="false" outlineLevel="0" collapsed="false">
      <c r="B14" s="17" t="s">
        <v>49</v>
      </c>
    </row>
    <row r="15" customFormat="false" ht="15" hidden="false" customHeight="false" outlineLevel="0" collapsed="false">
      <c r="B15" s="17" t="s">
        <v>50</v>
      </c>
    </row>
    <row r="16" customFormat="false" ht="15" hidden="false" customHeight="false" outlineLevel="0" collapsed="false">
      <c r="B16" s="17" t="s">
        <v>51</v>
      </c>
    </row>
    <row r="17" customFormat="false" ht="15" hidden="false" customHeight="false" outlineLevel="0" collapsed="false">
      <c r="B17" s="17" t="s">
        <v>52</v>
      </c>
    </row>
    <row r="18" customFormat="false" ht="15" hidden="false" customHeight="false" outlineLevel="0" collapsed="false">
      <c r="B18" s="17"/>
    </row>
    <row r="19" customFormat="false" ht="15" hidden="false" customHeight="false" outlineLevel="0" collapsed="false">
      <c r="B19" s="18" t="s">
        <v>53</v>
      </c>
    </row>
    <row r="20" customFormat="false" ht="15" hidden="false" customHeight="false" outlineLevel="0" collapsed="false">
      <c r="B20" s="17" t="s">
        <v>54</v>
      </c>
    </row>
    <row r="21" customFormat="false" ht="15" hidden="false" customHeight="false" outlineLevel="0" collapsed="false">
      <c r="B21" s="17" t="s">
        <v>55</v>
      </c>
    </row>
    <row r="22" customFormat="false" ht="15" hidden="false" customHeight="false" outlineLevel="0" collapsed="false">
      <c r="B22" s="17" t="s">
        <v>56</v>
      </c>
    </row>
    <row r="23" customFormat="false" ht="15" hidden="false" customHeight="false" outlineLevel="0" collapsed="false">
      <c r="B23" s="17"/>
    </row>
    <row r="24" customFormat="false" ht="15" hidden="false" customHeight="false" outlineLevel="0" collapsed="false">
      <c r="B24" s="17"/>
    </row>
    <row r="25" customFormat="false" ht="15" hidden="false" customHeight="false" outlineLevel="0" collapsed="false">
      <c r="B25" s="18" t="s">
        <v>57</v>
      </c>
    </row>
    <row r="26" customFormat="false" ht="15" hidden="false" customHeight="false" outlineLevel="0" collapsed="false">
      <c r="B26" s="19" t="s">
        <v>43</v>
      </c>
    </row>
    <row r="27" customFormat="false" ht="15" hidden="false" customHeight="false" outlineLevel="0" collapsed="false">
      <c r="B27" s="17" t="s">
        <v>58</v>
      </c>
    </row>
    <row r="28" customFormat="false" ht="15" hidden="false" customHeight="false" outlineLevel="0" collapsed="false">
      <c r="B28" s="17"/>
    </row>
    <row r="29" customFormat="false" ht="15" hidden="false" customHeight="false" outlineLevel="0" collapsed="false">
      <c r="B29" s="17" t="s">
        <v>59</v>
      </c>
    </row>
    <row r="30" customFormat="false" ht="15" hidden="false" customHeight="false" outlineLevel="0" collapsed="false">
      <c r="B30" s="17" t="s">
        <v>60</v>
      </c>
    </row>
    <row r="31" customFormat="false" ht="15" hidden="false" customHeight="false" outlineLevel="0" collapsed="false">
      <c r="B31" s="17" t="s">
        <v>61</v>
      </c>
    </row>
    <row r="32" customFormat="false" ht="15" hidden="false" customHeight="false" outlineLevel="0" collapsed="false">
      <c r="B32" s="17" t="s">
        <v>62</v>
      </c>
    </row>
    <row r="33" customFormat="false" ht="15" hidden="false" customHeight="false" outlineLevel="0" collapsed="false">
      <c r="B33" s="17" t="s">
        <v>63</v>
      </c>
    </row>
    <row r="34" customFormat="false" ht="15" hidden="false" customHeight="false" outlineLevel="0" collapsed="false">
      <c r="B34" s="17" t="s">
        <v>64</v>
      </c>
    </row>
    <row r="35" customFormat="false" ht="15" hidden="false" customHeight="false" outlineLevel="0" collapsed="false">
      <c r="B35" s="17"/>
    </row>
    <row r="36" customFormat="false" ht="15" hidden="false" customHeight="false" outlineLevel="0" collapsed="false">
      <c r="B36" s="17" t="s">
        <v>65</v>
      </c>
    </row>
    <row r="37" customFormat="false" ht="15" hidden="false" customHeight="false" outlineLevel="0" collapsed="false">
      <c r="B37" s="17" t="s">
        <v>66</v>
      </c>
    </row>
    <row r="38" customFormat="false" ht="15" hidden="false" customHeight="false" outlineLevel="0" collapsed="false">
      <c r="B38" s="17" t="s">
        <v>67</v>
      </c>
    </row>
    <row r="39" customFormat="false" ht="15" hidden="false" customHeight="false" outlineLevel="0" collapsed="false">
      <c r="B39" s="17"/>
    </row>
    <row r="40" customFormat="false" ht="15" hidden="false" customHeight="false" outlineLevel="0" collapsed="false">
      <c r="B40" s="18" t="s">
        <v>68</v>
      </c>
    </row>
    <row r="41" customFormat="false" ht="15" hidden="false" customHeight="false" outlineLevel="0" collapsed="false">
      <c r="B41" s="17" t="s">
        <v>69</v>
      </c>
    </row>
    <row r="42" customFormat="false" ht="15" hidden="false" customHeight="false" outlineLevel="0" collapsed="false">
      <c r="B42" s="17" t="s">
        <v>70</v>
      </c>
    </row>
    <row r="43" customFormat="false" ht="15" hidden="false" customHeight="false" outlineLevel="0" collapsed="false">
      <c r="B43" s="17" t="s">
        <v>71</v>
      </c>
    </row>
    <row r="44" customFormat="false" ht="15" hidden="false" customHeight="false" outlineLevel="0" collapsed="false">
      <c r="B44" s="17"/>
    </row>
    <row r="45" customFormat="false" ht="15" hidden="false" customHeight="false" outlineLevel="0" collapsed="false">
      <c r="B45" s="17"/>
    </row>
    <row r="46" customFormat="false" ht="15" hidden="false" customHeight="false" outlineLevel="0" collapsed="false">
      <c r="B46" s="18" t="s">
        <v>72</v>
      </c>
    </row>
    <row r="47" customFormat="false" ht="15" hidden="false" customHeight="false" outlineLevel="0" collapsed="false">
      <c r="B47" s="19" t="s">
        <v>43</v>
      </c>
    </row>
    <row r="48" customFormat="false" ht="15" hidden="false" customHeight="false" outlineLevel="0" collapsed="false">
      <c r="B48" s="17" t="s">
        <v>73</v>
      </c>
    </row>
    <row r="49" customFormat="false" ht="15" hidden="false" customHeight="false" outlineLevel="0" collapsed="false">
      <c r="B49" s="17" t="s">
        <v>74</v>
      </c>
    </row>
    <row r="50" customFormat="false" ht="15" hidden="false" customHeight="false" outlineLevel="0" collapsed="false">
      <c r="B50" s="17" t="s">
        <v>75</v>
      </c>
    </row>
    <row r="51" customFormat="false" ht="15" hidden="false" customHeight="false" outlineLevel="0" collapsed="false">
      <c r="B51" s="17" t="s">
        <v>76</v>
      </c>
    </row>
    <row r="52" customFormat="false" ht="15" hidden="false" customHeight="false" outlineLevel="0" collapsed="false">
      <c r="B52" s="17"/>
    </row>
    <row r="53" customFormat="false" ht="15" hidden="false" customHeight="false" outlineLevel="0" collapsed="false">
      <c r="B53" s="17"/>
    </row>
    <row r="54" customFormat="false" ht="15" hidden="false" customHeight="false" outlineLevel="0" collapsed="false">
      <c r="B54" s="18" t="s">
        <v>77</v>
      </c>
    </row>
    <row r="55" customFormat="false" ht="15" hidden="false" customHeight="false" outlineLevel="0" collapsed="false">
      <c r="B55" s="19" t="s">
        <v>43</v>
      </c>
    </row>
    <row r="56" customFormat="false" ht="15" hidden="false" customHeight="false" outlineLevel="0" collapsed="false">
      <c r="B56" s="17" t="s">
        <v>78</v>
      </c>
    </row>
    <row r="57" customFormat="false" ht="15" hidden="false" customHeight="false" outlineLevel="0" collapsed="false">
      <c r="B57" s="17" t="s">
        <v>79</v>
      </c>
    </row>
    <row r="58" customFormat="false" ht="15" hidden="false" customHeight="false" outlineLevel="0" collapsed="false">
      <c r="B58" s="17" t="s">
        <v>80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2026-01-26T01:55:25Z</dcterms:created>
  <dc:creator>openpyxl</dc:creator>
  <dc:description/>
  <dc:language>en-US</dc:language>
  <cp:lastModifiedBy/>
  <dcterms:modified xsi:type="dcterms:W3CDTF">2026-01-26T01:55:25Z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